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120" yWindow="120" windowWidth="9720" windowHeight="7320" activeTab="2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1" i="3" l="1"/>
  <c r="H21" i="3"/>
  <c r="J21" i="3"/>
  <c r="J18" i="3"/>
  <c r="J19" i="3"/>
  <c r="J20" i="3"/>
  <c r="J22" i="3"/>
  <c r="J23" i="3"/>
  <c r="J17" i="3"/>
  <c r="H18" i="3"/>
  <c r="H19" i="3"/>
  <c r="H20" i="3"/>
  <c r="H22" i="3"/>
  <c r="H23" i="3"/>
  <c r="H17" i="3"/>
  <c r="J14" i="3"/>
  <c r="J13" i="3"/>
  <c r="H14" i="3"/>
  <c r="H13" i="3"/>
  <c r="H11" i="3"/>
  <c r="H10" i="3"/>
  <c r="J10" i="3"/>
  <c r="J6" i="3"/>
  <c r="J7" i="3"/>
  <c r="J5" i="3"/>
  <c r="H6" i="3"/>
  <c r="H7" i="3"/>
  <c r="H5" i="3"/>
  <c r="G8" i="3"/>
  <c r="H8" i="3" s="1"/>
  <c r="F8" i="3"/>
  <c r="J8" i="3" s="1"/>
  <c r="I24" i="3"/>
  <c r="G24" i="3"/>
  <c r="G25" i="3"/>
  <c r="F24" i="3"/>
  <c r="I8" i="3"/>
  <c r="F15" i="3"/>
  <c r="F25" i="3" s="1"/>
  <c r="H25" i="3" s="1"/>
  <c r="G15" i="3"/>
  <c r="I15" i="3"/>
  <c r="J15" i="3" s="1"/>
  <c r="I25" i="3"/>
  <c r="J24" i="3"/>
  <c r="H24" i="3"/>
  <c r="J25" i="3" l="1"/>
  <c r="H15" i="3"/>
</calcChain>
</file>

<file path=xl/sharedStrings.xml><?xml version="1.0" encoding="utf-8"?>
<sst xmlns="http://schemas.openxmlformats.org/spreadsheetml/2006/main" count="101" uniqueCount="90">
  <si>
    <t>№ п</t>
  </si>
  <si>
    <t>ОРІХІВСЬКИЙ РАЙОН</t>
  </si>
  <si>
    <t>ВАСИЛІВСЬКИЙ РАЙОН</t>
  </si>
  <si>
    <t>"Здорові люди - це найцінніший скарб та майбутнє нашої держави"</t>
  </si>
  <si>
    <t>"Здорове покоління - здорова нація"</t>
  </si>
  <si>
    <t>"Створення відділення соціальної реабілітації дітей інвалідів"</t>
  </si>
  <si>
    <t>ВЕЛИКОБІЛОЗЕРСЬКИЙ РАЙОН</t>
  </si>
  <si>
    <t>КАМ'ЯНСЬКО-ДНІПРОВСЬКИЙ РАЙОН</t>
  </si>
  <si>
    <t>"Книзі затишний дім"</t>
  </si>
  <si>
    <t>ВСЬОГО ВАСИЛІВСЬКИЙ РАЙОН:</t>
  </si>
  <si>
    <t>ВСЬОГО ВЕЛИКОБІЛОЗЕРСЬКИЙ РАЙОН:</t>
  </si>
  <si>
    <t>ВСЬОГО КАМ'ЯНСЬКО-ДНІПРОВСЬКИЙ РАЙОН:</t>
  </si>
  <si>
    <t>% громадськості</t>
  </si>
  <si>
    <t>% гранту</t>
  </si>
  <si>
    <t>ВСЬОГО ОРІХІВСЬКИЙ РАЙОН:</t>
  </si>
  <si>
    <t>РАЗОМ:</t>
  </si>
  <si>
    <t>51, 5%</t>
  </si>
  <si>
    <t>% від явки</t>
  </si>
  <si>
    <t>62, 1 %</t>
  </si>
  <si>
    <t>69, 6%</t>
  </si>
  <si>
    <t>56, 4%</t>
  </si>
  <si>
    <t>59, 4 %</t>
  </si>
  <si>
    <t>59, 6 %</t>
  </si>
  <si>
    <t>67, 7%</t>
  </si>
  <si>
    <t>58, 3%</t>
  </si>
  <si>
    <t>52, 2%</t>
  </si>
  <si>
    <t>56, 9%</t>
  </si>
  <si>
    <t>Розвиток спорту серед молоді</t>
  </si>
  <si>
    <t>Вирішення проблем у галузі дозвілля та спорту</t>
  </si>
  <si>
    <t>Поліпшення якості соціальних послуг населенню</t>
  </si>
  <si>
    <t>"Все краще дітям"</t>
  </si>
  <si>
    <t xml:space="preserve">Підтримка православної церкви </t>
  </si>
  <si>
    <t>Проведення лінії водогону по вулицям - Героя Гнідого, Східна, 50 років Жовтня, Космічна</t>
  </si>
  <si>
    <t>Поточний ремонт Гюнівської сільської бібліотеки</t>
  </si>
  <si>
    <t>Виховання молоді у дусі патріотизму</t>
  </si>
  <si>
    <t>Ремонт меморіального комплексу у с. Іванівка</t>
  </si>
  <si>
    <t xml:space="preserve">Капітальний ремонт зовнішніх стін головного барабану куполу </t>
  </si>
  <si>
    <t>Обладнання спортивного майданчика дитячого садка "Колобок"</t>
  </si>
  <si>
    <t xml:space="preserve">Будівництво спортивно-ігрового комплексу, реконструкція футбольного поля </t>
  </si>
  <si>
    <t xml:space="preserve">Проведення капітального ремонту для покращення якості медичного обслуговування населення селища </t>
  </si>
  <si>
    <t>Пренести вхід до храму з вул. Леніна на територію храма</t>
  </si>
  <si>
    <t>Створення сучасного спеціалізованого центру допомоги дітям-інвалідам на базі дитячого відділення ТЕР центру м. Оріхів, оснащення спеціальним реабілітаційним обладнанням</t>
  </si>
  <si>
    <t>Прим.</t>
  </si>
  <si>
    <t xml:space="preserve">Загальна кількість виборців </t>
  </si>
  <si>
    <t>Кількість підписів у підтримку проекту</t>
  </si>
  <si>
    <t>Сума партнерського вкладу      (грн.)</t>
  </si>
  <si>
    <t>Запитувана сума гранту                   (грн.)</t>
  </si>
  <si>
    <t>Сума загального бюджету                (грн.)</t>
  </si>
  <si>
    <t>Мета проекту</t>
  </si>
  <si>
    <t>Пріоритет конкурсу</t>
  </si>
  <si>
    <t>Назва проекту</t>
  </si>
  <si>
    <t>Здобувач</t>
  </si>
  <si>
    <t xml:space="preserve">      Джерела фінансування, ( грн.)</t>
  </si>
  <si>
    <t>СПИСОК ПРОЕКТІВ-ПЕРЕМОЖЦІВ КОНКУРСУ ГРАНТІВ "ПОСПІШАЙТЕ ТВОРИТИ ДОБРО"</t>
  </si>
  <si>
    <t>"Історія, духовність, єдність"</t>
  </si>
  <si>
    <t>"Питна вода - людям"</t>
  </si>
  <si>
    <t>"Наші діти- наше майбутнє"</t>
  </si>
  <si>
    <t>"Пам'ять про Вас житиме вічно"</t>
  </si>
  <si>
    <t>"Щасливий світ творимо разом"</t>
  </si>
  <si>
    <t>"Здоров'я країни- дбаємо разом"</t>
  </si>
  <si>
    <t>Громада                     м. Василівка</t>
  </si>
  <si>
    <t>Громада                     с. Приморське</t>
  </si>
  <si>
    <t>Громада   смт.        Степногірськ</t>
  </si>
  <si>
    <t>Створення дитячого спортивного майданчика</t>
  </si>
  <si>
    <t>Громада                      с. Гюнівка</t>
  </si>
  <si>
    <t>Громада                      с. Іванівка</t>
  </si>
  <si>
    <t>Громада                    м. Кам'янка Дніпровська</t>
  </si>
  <si>
    <t xml:space="preserve">Громада                   с. Мирне </t>
  </si>
  <si>
    <t>Громада                      с. Жовта Круча</t>
  </si>
  <si>
    <t>Громада                    с. Преображенка</t>
  </si>
  <si>
    <t>Громада                    м. Оріхів</t>
  </si>
  <si>
    <t>Громада                 смт. Комишуваха</t>
  </si>
  <si>
    <t>Громада                     м. Оріхів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</si>
  <si>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</si>
  <si>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</si>
  <si>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</si>
  <si>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</si>
  <si>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</si>
  <si>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</si>
  <si>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</si>
  <si>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</si>
  <si>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</si>
  <si>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</si>
  <si>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</si>
  <si>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</si>
  <si>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</si>
  <si>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Капітальний ремонт покрівлі, заміна вікон фельдшерського пункту с. Жовта Круча</t>
  </si>
  <si>
    <t>Громада с. Новотаврійське</t>
  </si>
  <si>
    <t>Облаштування дитячого ігрового майданчика</t>
  </si>
  <si>
    <t xml:space="preserve">Внутрішнє оздоблення відбудованого Свято-Покровського храму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</si>
</sst>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р_."/>
  </numFmts>
  <fonts count="14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2"/>
      <name val="Arial"/>
      <family val="2"/>
      <charset val="204"/>
    </font>
    <font>
      <b/>
      <sz val="13"/>
      <name val="Times New Roman"/>
      <family val="1"/>
      <charset val="204"/>
    </font>
    <font>
      <sz val="13"/>
      <name val="Arial"/>
    </font>
    <font>
      <b/>
      <sz val="13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Arial"/>
    </font>
    <font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9" fontId="3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1" xfId="0" applyBorder="1"/>
    <xf numFmtId="3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Fill="1"/>
    <xf numFmtId="3" fontId="2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1" fillId="0" borderId="3" xfId="0" applyFont="1" applyFill="1" applyBorder="1" applyAlignment="1">
      <alignment horizontal="left" vertical="center" wrapText="1"/>
    </xf>
    <xf numFmtId="0" fontId="5" fillId="2" borderId="1" xfId="0" applyFont="1" applyFill="1" applyBorder="1"/>
    <xf numFmtId="3" fontId="6" fillId="2" borderId="1" xfId="0" applyNumberFormat="1" applyFont="1" applyFill="1" applyBorder="1" applyAlignment="1">
      <alignment horizontal="center" vertical="center"/>
    </xf>
    <xf numFmtId="9" fontId="6" fillId="2" borderId="1" xfId="0" applyNumberFormat="1" applyFont="1" applyFill="1" applyBorder="1" applyAlignment="1">
      <alignment horizontal="center" vertical="center"/>
    </xf>
    <xf numFmtId="9" fontId="6" fillId="2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3" fontId="0" fillId="0" borderId="0" xfId="0" applyNumberFormat="1"/>
    <xf numFmtId="0" fontId="9" fillId="0" borderId="0" xfId="0" applyFont="1"/>
    <xf numFmtId="0" fontId="10" fillId="3" borderId="1" xfId="0" applyFont="1" applyFill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9" fontId="11" fillId="0" borderId="3" xfId="0" applyNumberFormat="1" applyFont="1" applyFill="1" applyBorder="1" applyAlignment="1">
      <alignment horizontal="center" vertical="center" wrapText="1"/>
    </xf>
    <xf numFmtId="164" fontId="11" fillId="2" borderId="3" xfId="0" applyNumberFormat="1" applyFont="1" applyFill="1" applyBorder="1" applyAlignment="1">
      <alignment horizontal="center" vertical="center" wrapText="1"/>
    </xf>
    <xf numFmtId="9" fontId="1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164" fontId="11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7"/>
  <sheetViews>
    <sheetView workbookViewId="0">
      <selection activeCell="B1" sqref="B1:D7"/>
    </sheetView>
  </sheetViews>
  <sheetFormatPr defaultRowHeight="12.75" x14ac:dyDescent="0.2"/>
  <sheetData>
    <row r="1" spans="3:3" ht="14.25" x14ac:dyDescent="0.2">
      <c r="C1" s="14"/>
    </row>
    <row r="2" spans="3:3" ht="14.25" x14ac:dyDescent="0.2">
      <c r="C2" s="14"/>
    </row>
    <row r="3" spans="3:3" ht="14.25" x14ac:dyDescent="0.2">
      <c r="C3" s="14"/>
    </row>
    <row r="4" spans="3:3" ht="14.25" x14ac:dyDescent="0.2">
      <c r="C4" s="14"/>
    </row>
    <row r="5" spans="3:3" ht="14.25" x14ac:dyDescent="0.2">
      <c r="C5" s="14"/>
    </row>
    <row r="6" spans="3:3" ht="14.25" x14ac:dyDescent="0.2">
      <c r="C6" s="14"/>
    </row>
    <row r="7" spans="3:3" ht="14.25" x14ac:dyDescent="0.2">
      <c r="C7" s="14"/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="80" zoomScaleNormal="80" workbookViewId="0">
      <selection activeCell="E23" sqref="E23"/>
    </sheetView>
  </sheetViews>
  <sheetFormatPr defaultRowHeight="12.75" x14ac:dyDescent="0.2"/>
  <cols>
    <col min="2" max="2" width="18" style="6" customWidth="1"/>
    <col min="3" max="3" width="21.28515625" style="6" customWidth="1"/>
    <col min="4" max="4" width="18" style="6" customWidth="1"/>
    <col min="5" max="5" width="30.140625" style="6" customWidth="1"/>
    <col min="6" max="6" width="14" customWidth="1"/>
    <col min="7" max="7" width="17.5703125" customWidth="1"/>
    <col min="8" max="8" width="17.42578125" customWidth="1"/>
    <col min="9" max="9" width="14.85546875" customWidth="1"/>
    <col min="10" max="10" width="8.7109375" customWidth="1"/>
    <col min="11" max="11" width="15" customWidth="1"/>
    <col min="12" max="12" width="14.7109375" customWidth="1"/>
    <col min="14" max="14" width="12.5703125" customWidth="1"/>
  </cols>
  <sheetData>
    <row r="1" spans="1:14" ht="21.75" customHeight="1" x14ac:dyDescent="0.25">
      <c r="A1" s="52" t="s">
        <v>53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4" s="25" customFormat="1" ht="78.75" customHeight="1" x14ac:dyDescent="0.25">
      <c r="A2" s="43" t="s">
        <v>0</v>
      </c>
      <c r="B2" s="43" t="s">
        <v>51</v>
      </c>
      <c r="C2" s="43" t="s">
        <v>50</v>
      </c>
      <c r="D2" s="43" t="s">
        <v>49</v>
      </c>
      <c r="E2" s="43" t="s">
        <v>48</v>
      </c>
      <c r="F2" s="43" t="s">
        <v>47</v>
      </c>
      <c r="G2" s="43" t="s">
        <v>52</v>
      </c>
      <c r="H2" s="43"/>
      <c r="I2" s="43"/>
      <c r="J2" s="43"/>
      <c r="K2" s="43" t="s">
        <v>44</v>
      </c>
      <c r="L2" s="43" t="s">
        <v>43</v>
      </c>
      <c r="M2" s="43" t="s">
        <v>17</v>
      </c>
      <c r="N2" s="43" t="s">
        <v>42</v>
      </c>
    </row>
    <row r="3" spans="1:14" s="25" customFormat="1" ht="64.5" customHeight="1" x14ac:dyDescent="0.25">
      <c r="A3" s="43"/>
      <c r="B3" s="43"/>
      <c r="C3" s="43"/>
      <c r="D3" s="43"/>
      <c r="E3" s="43"/>
      <c r="F3" s="43"/>
      <c r="G3" s="26" t="s">
        <v>45</v>
      </c>
      <c r="H3" s="26" t="s">
        <v>12</v>
      </c>
      <c r="I3" s="26" t="s">
        <v>46</v>
      </c>
      <c r="J3" s="26" t="s">
        <v>13</v>
      </c>
      <c r="K3" s="43"/>
      <c r="L3" s="43"/>
      <c r="M3" s="43"/>
      <c r="N3" s="43"/>
    </row>
    <row r="4" spans="1:14" ht="27.75" customHeight="1" x14ac:dyDescent="0.2">
      <c r="A4" s="49" t="s">
        <v>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 ht="64.5" customHeight="1" x14ac:dyDescent="0.2">
      <c r="A5" s="2" t="s">
        <v>73</v>
      </c>
      <c r="B5" s="4" t="s">
        <v>60</v>
      </c>
      <c r="C5" s="4" t="s">
        <v>54</v>
      </c>
      <c r="D5" s="4" t="s">
        <v>31</v>
      </c>
      <c r="E5" s="18" t="s">
        <v>40</v>
      </c>
      <c r="F5" s="27">
        <v>50032</v>
      </c>
      <c r="G5" s="28">
        <v>20032</v>
      </c>
      <c r="H5" s="29">
        <f>G5/F5</f>
        <v>0.40038375439718582</v>
      </c>
      <c r="I5" s="30">
        <v>30000</v>
      </c>
      <c r="J5" s="31">
        <f>I5/F5</f>
        <v>0.59961624560281424</v>
      </c>
      <c r="K5" s="32">
        <v>123</v>
      </c>
      <c r="L5" s="33">
        <v>11483</v>
      </c>
      <c r="M5" s="32" t="s">
        <v>16</v>
      </c>
      <c r="N5" s="34"/>
    </row>
    <row r="6" spans="1:14" ht="66.75" customHeight="1" x14ac:dyDescent="0.2">
      <c r="A6" s="2" t="s">
        <v>74</v>
      </c>
      <c r="B6" s="4" t="s">
        <v>61</v>
      </c>
      <c r="C6" s="4" t="s">
        <v>55</v>
      </c>
      <c r="D6" s="4" t="s">
        <v>29</v>
      </c>
      <c r="E6" s="4" t="s">
        <v>32</v>
      </c>
      <c r="F6" s="35">
        <v>88463</v>
      </c>
      <c r="G6" s="36">
        <v>56800</v>
      </c>
      <c r="H6" s="29">
        <f>G6/F6</f>
        <v>0.64207634830381066</v>
      </c>
      <c r="I6" s="37">
        <v>31663</v>
      </c>
      <c r="J6" s="31">
        <f>I6/F6</f>
        <v>0.35792365169618939</v>
      </c>
      <c r="K6" s="32">
        <v>127</v>
      </c>
      <c r="L6" s="33">
        <v>2975</v>
      </c>
      <c r="M6" s="32" t="s">
        <v>18</v>
      </c>
      <c r="N6" s="34"/>
    </row>
    <row r="7" spans="1:14" ht="60" customHeight="1" x14ac:dyDescent="0.2">
      <c r="A7" s="2" t="s">
        <v>75</v>
      </c>
      <c r="B7" s="4" t="s">
        <v>62</v>
      </c>
      <c r="C7" s="4" t="s">
        <v>56</v>
      </c>
      <c r="D7" s="23" t="s">
        <v>27</v>
      </c>
      <c r="E7" s="4" t="s">
        <v>63</v>
      </c>
      <c r="F7" s="35">
        <v>26000</v>
      </c>
      <c r="G7" s="36">
        <v>10400</v>
      </c>
      <c r="H7" s="29">
        <f>G7/F7</f>
        <v>0.4</v>
      </c>
      <c r="I7" s="37">
        <v>15600</v>
      </c>
      <c r="J7" s="31">
        <f>I7/F7</f>
        <v>0.6</v>
      </c>
      <c r="K7" s="32">
        <v>110</v>
      </c>
      <c r="L7" s="33">
        <v>4260</v>
      </c>
      <c r="M7" s="38">
        <v>0.65</v>
      </c>
      <c r="N7" s="34"/>
    </row>
    <row r="8" spans="1:14" ht="26.25" customHeight="1" x14ac:dyDescent="0.2">
      <c r="A8" s="2"/>
      <c r="B8" s="47" t="s">
        <v>9</v>
      </c>
      <c r="C8" s="46"/>
      <c r="D8" s="48"/>
      <c r="E8" s="4"/>
      <c r="F8" s="8">
        <f>SUM(F5:F7)</f>
        <v>164495</v>
      </c>
      <c r="G8" s="8">
        <f>SUM(G5:G7)</f>
        <v>87232</v>
      </c>
      <c r="H8" s="7">
        <f>G8/F8</f>
        <v>0.53030183288245847</v>
      </c>
      <c r="I8" s="13">
        <f>SUM(I5:I7)</f>
        <v>77263</v>
      </c>
      <c r="J8" s="7">
        <f>I8/F8</f>
        <v>0.46969816711754159</v>
      </c>
      <c r="K8" s="16"/>
      <c r="L8" s="17"/>
      <c r="M8" s="17"/>
      <c r="N8" s="10"/>
    </row>
    <row r="9" spans="1:14" ht="27" customHeight="1" x14ac:dyDescent="0.2">
      <c r="A9" s="49" t="s">
        <v>6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1"/>
    </row>
    <row r="10" spans="1:14" s="39" customFormat="1" ht="61.5" customHeight="1" x14ac:dyDescent="0.2">
      <c r="A10" s="2" t="s">
        <v>76</v>
      </c>
      <c r="B10" s="4" t="s">
        <v>64</v>
      </c>
      <c r="C10" s="4" t="s">
        <v>8</v>
      </c>
      <c r="D10" s="4" t="s">
        <v>29</v>
      </c>
      <c r="E10" s="4" t="s">
        <v>33</v>
      </c>
      <c r="F10" s="35">
        <v>34338</v>
      </c>
      <c r="G10" s="36">
        <v>14544</v>
      </c>
      <c r="H10" s="31">
        <f>G10/F10</f>
        <v>0.42355408002795736</v>
      </c>
      <c r="I10" s="37">
        <v>19794</v>
      </c>
      <c r="J10" s="31">
        <f>I10/F10</f>
        <v>0.57644591997204264</v>
      </c>
      <c r="K10" s="32">
        <v>403</v>
      </c>
      <c r="L10" s="32">
        <v>477</v>
      </c>
      <c r="M10" s="32" t="s">
        <v>19</v>
      </c>
      <c r="N10" s="34"/>
    </row>
    <row r="11" spans="1:14" s="39" customFormat="1" ht="27" customHeight="1" x14ac:dyDescent="0.2">
      <c r="A11" s="2"/>
      <c r="B11" s="45" t="s">
        <v>10</v>
      </c>
      <c r="C11" s="45"/>
      <c r="D11" s="45"/>
      <c r="E11" s="4"/>
      <c r="F11" s="35">
        <v>34338</v>
      </c>
      <c r="G11" s="36">
        <v>14544</v>
      </c>
      <c r="H11" s="31">
        <f>G11/F11</f>
        <v>0.42355408002795736</v>
      </c>
      <c r="I11" s="37">
        <v>19794</v>
      </c>
      <c r="J11" s="31">
        <v>0.57999999999999996</v>
      </c>
      <c r="K11" s="34"/>
      <c r="L11" s="32"/>
      <c r="M11" s="32"/>
      <c r="N11" s="34"/>
    </row>
    <row r="12" spans="1:14" ht="24.75" customHeight="1" x14ac:dyDescent="0.2">
      <c r="A12" s="49" t="s">
        <v>7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1"/>
    </row>
    <row r="13" spans="1:14" s="39" customFormat="1" ht="71.25" customHeight="1" x14ac:dyDescent="0.2">
      <c r="A13" s="2" t="s">
        <v>77</v>
      </c>
      <c r="B13" s="4" t="s">
        <v>65</v>
      </c>
      <c r="C13" s="4" t="s">
        <v>57</v>
      </c>
      <c r="D13" s="9" t="s">
        <v>34</v>
      </c>
      <c r="E13" s="4" t="s">
        <v>35</v>
      </c>
      <c r="F13" s="35">
        <v>53635</v>
      </c>
      <c r="G13" s="36">
        <v>21454</v>
      </c>
      <c r="H13" s="31">
        <f>G13/F13</f>
        <v>0.4</v>
      </c>
      <c r="I13" s="37">
        <v>32181</v>
      </c>
      <c r="J13" s="31">
        <f>I13/F13</f>
        <v>0.6</v>
      </c>
      <c r="K13" s="32">
        <v>286</v>
      </c>
      <c r="L13" s="33">
        <v>1868</v>
      </c>
      <c r="M13" s="32" t="s">
        <v>20</v>
      </c>
      <c r="N13" s="34"/>
    </row>
    <row r="14" spans="1:14" s="39" customFormat="1" ht="77.25" customHeight="1" x14ac:dyDescent="0.2">
      <c r="A14" s="2" t="s">
        <v>78</v>
      </c>
      <c r="B14" s="4" t="s">
        <v>66</v>
      </c>
      <c r="C14" s="4" t="s">
        <v>54</v>
      </c>
      <c r="D14" s="9" t="s">
        <v>31</v>
      </c>
      <c r="E14" s="4" t="s">
        <v>36</v>
      </c>
      <c r="F14" s="35">
        <v>205646</v>
      </c>
      <c r="G14" s="36">
        <v>105646</v>
      </c>
      <c r="H14" s="31">
        <f>G14/F14</f>
        <v>0.51372747342520642</v>
      </c>
      <c r="I14" s="37">
        <v>100000</v>
      </c>
      <c r="J14" s="31">
        <f>I14/F14</f>
        <v>0.48627252657479358</v>
      </c>
      <c r="K14" s="32">
        <v>328</v>
      </c>
      <c r="L14" s="33">
        <v>11553</v>
      </c>
      <c r="M14" s="32" t="s">
        <v>21</v>
      </c>
      <c r="N14" s="34"/>
    </row>
    <row r="15" spans="1:14" s="39" customFormat="1" ht="28.5" customHeight="1" x14ac:dyDescent="0.2">
      <c r="A15" s="3"/>
      <c r="B15" s="46" t="s">
        <v>11</v>
      </c>
      <c r="C15" s="46"/>
      <c r="D15" s="46"/>
      <c r="E15" s="4"/>
      <c r="F15" s="8">
        <f>SUM(F13:F14)</f>
        <v>259281</v>
      </c>
      <c r="G15" s="8">
        <f>SUM(G13:G14)</f>
        <v>127100</v>
      </c>
      <c r="H15" s="31">
        <f>G15/F15</f>
        <v>0.49020175022465973</v>
      </c>
      <c r="I15" s="13">
        <f>SUM(I13:I14)</f>
        <v>132181</v>
      </c>
      <c r="J15" s="31">
        <f>I15/F15</f>
        <v>0.50979824977534027</v>
      </c>
      <c r="K15" s="40"/>
      <c r="L15" s="34"/>
      <c r="M15" s="34"/>
      <c r="N15" s="34"/>
    </row>
    <row r="16" spans="1:14" ht="15.75" customHeight="1" x14ac:dyDescent="0.2">
      <c r="A16" s="49" t="s">
        <v>1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1"/>
    </row>
    <row r="17" spans="1:14" s="39" customFormat="1" ht="63" x14ac:dyDescent="0.2">
      <c r="A17" s="1" t="s">
        <v>79</v>
      </c>
      <c r="B17" s="5" t="s">
        <v>67</v>
      </c>
      <c r="C17" s="5" t="s">
        <v>58</v>
      </c>
      <c r="D17" s="5" t="s">
        <v>28</v>
      </c>
      <c r="E17" s="5" t="s">
        <v>37</v>
      </c>
      <c r="F17" s="11">
        <v>17800</v>
      </c>
      <c r="G17" s="11">
        <v>8020</v>
      </c>
      <c r="H17" s="41">
        <f>G17/F17</f>
        <v>0.45056179775280897</v>
      </c>
      <c r="I17" s="13">
        <v>9780</v>
      </c>
      <c r="J17" s="41">
        <f>I17/F17</f>
        <v>0.54943820224719098</v>
      </c>
      <c r="K17" s="32">
        <v>106</v>
      </c>
      <c r="L17" s="32">
        <v>671</v>
      </c>
      <c r="M17" s="32" t="s">
        <v>22</v>
      </c>
      <c r="N17" s="42"/>
    </row>
    <row r="18" spans="1:14" s="39" customFormat="1" ht="70.5" customHeight="1" x14ac:dyDescent="0.2">
      <c r="A18" s="1" t="s">
        <v>80</v>
      </c>
      <c r="B18" s="5" t="s">
        <v>68</v>
      </c>
      <c r="C18" s="5" t="s">
        <v>3</v>
      </c>
      <c r="D18" s="5" t="s">
        <v>29</v>
      </c>
      <c r="E18" s="5" t="s">
        <v>86</v>
      </c>
      <c r="F18" s="11">
        <v>56873</v>
      </c>
      <c r="G18" s="11">
        <v>26873</v>
      </c>
      <c r="H18" s="41">
        <f t="shared" ref="H18:H24" si="0">G18/F18</f>
        <v>0.47250892339071265</v>
      </c>
      <c r="I18" s="13">
        <v>30000</v>
      </c>
      <c r="J18" s="41">
        <f t="shared" ref="J18:J24" si="1">I18/F18</f>
        <v>0.5274910766092874</v>
      </c>
      <c r="K18" s="32">
        <v>105</v>
      </c>
      <c r="L18" s="32">
        <v>328</v>
      </c>
      <c r="M18" s="32" t="s">
        <v>23</v>
      </c>
      <c r="N18" s="34"/>
    </row>
    <row r="19" spans="1:14" s="39" customFormat="1" ht="66" customHeight="1" x14ac:dyDescent="0.2">
      <c r="A19" s="1" t="s">
        <v>81</v>
      </c>
      <c r="B19" s="5" t="s">
        <v>69</v>
      </c>
      <c r="C19" s="5" t="s">
        <v>4</v>
      </c>
      <c r="D19" s="5" t="s">
        <v>28</v>
      </c>
      <c r="E19" s="5" t="s">
        <v>38</v>
      </c>
      <c r="F19" s="11">
        <v>76905</v>
      </c>
      <c r="G19" s="11">
        <v>46905</v>
      </c>
      <c r="H19" s="41">
        <f t="shared" si="0"/>
        <v>0.60990832845718745</v>
      </c>
      <c r="I19" s="13">
        <v>30000</v>
      </c>
      <c r="J19" s="41">
        <f t="shared" si="1"/>
        <v>0.39009167154281255</v>
      </c>
      <c r="K19" s="32">
        <v>44</v>
      </c>
      <c r="L19" s="33">
        <v>2983</v>
      </c>
      <c r="M19" s="32" t="s">
        <v>24</v>
      </c>
      <c r="N19" s="42"/>
    </row>
    <row r="20" spans="1:14" s="39" customFormat="1" ht="110.25" x14ac:dyDescent="0.2">
      <c r="A20" s="1" t="s">
        <v>82</v>
      </c>
      <c r="B20" s="5" t="s">
        <v>70</v>
      </c>
      <c r="C20" s="5" t="s">
        <v>5</v>
      </c>
      <c r="D20" s="5" t="s">
        <v>29</v>
      </c>
      <c r="E20" s="5" t="s">
        <v>41</v>
      </c>
      <c r="F20" s="11">
        <v>25051</v>
      </c>
      <c r="G20" s="11">
        <v>10272</v>
      </c>
      <c r="H20" s="41">
        <f t="shared" si="0"/>
        <v>0.41004351123707639</v>
      </c>
      <c r="I20" s="13">
        <v>14779</v>
      </c>
      <c r="J20" s="41">
        <f t="shared" si="1"/>
        <v>0.58995648876292361</v>
      </c>
      <c r="K20" s="32">
        <v>592</v>
      </c>
      <c r="L20" s="33">
        <v>13511</v>
      </c>
      <c r="M20" s="32" t="s">
        <v>25</v>
      </c>
      <c r="N20" s="34"/>
    </row>
    <row r="21" spans="1:14" s="39" customFormat="1" ht="78.75" x14ac:dyDescent="0.2">
      <c r="A21" s="1" t="s">
        <v>83</v>
      </c>
      <c r="B21" s="5" t="s">
        <v>71</v>
      </c>
      <c r="C21" s="5" t="s">
        <v>59</v>
      </c>
      <c r="D21" s="5" t="s">
        <v>29</v>
      </c>
      <c r="E21" s="5" t="s">
        <v>39</v>
      </c>
      <c r="F21" s="11">
        <f>I21+G21</f>
        <v>98047</v>
      </c>
      <c r="G21" s="11">
        <v>78047</v>
      </c>
      <c r="H21" s="41">
        <f t="shared" si="0"/>
        <v>0.79601619631401266</v>
      </c>
      <c r="I21" s="13">
        <v>20000</v>
      </c>
      <c r="J21" s="41">
        <f t="shared" si="1"/>
        <v>0.20398380368598734</v>
      </c>
      <c r="K21" s="32">
        <v>267</v>
      </c>
      <c r="L21" s="33">
        <v>4314</v>
      </c>
      <c r="M21" s="32" t="s">
        <v>26</v>
      </c>
      <c r="N21" s="42"/>
    </row>
    <row r="22" spans="1:14" s="39" customFormat="1" ht="63" x14ac:dyDescent="0.2">
      <c r="A22" s="1" t="s">
        <v>84</v>
      </c>
      <c r="B22" s="5" t="s">
        <v>87</v>
      </c>
      <c r="C22" s="5" t="s">
        <v>30</v>
      </c>
      <c r="D22" s="5" t="s">
        <v>28</v>
      </c>
      <c r="E22" s="5" t="s">
        <v>88</v>
      </c>
      <c r="F22" s="11">
        <v>41170</v>
      </c>
      <c r="G22" s="11">
        <v>16170</v>
      </c>
      <c r="H22" s="41">
        <f t="shared" si="0"/>
        <v>0.3927617196988098</v>
      </c>
      <c r="I22" s="13">
        <v>25000</v>
      </c>
      <c r="J22" s="41">
        <f t="shared" si="1"/>
        <v>0.6072382803011902</v>
      </c>
      <c r="K22" s="32">
        <v>105</v>
      </c>
      <c r="L22" s="33">
        <v>1039</v>
      </c>
      <c r="M22" s="38">
        <v>0.65</v>
      </c>
      <c r="N22" s="34"/>
    </row>
    <row r="23" spans="1:14" s="39" customFormat="1" ht="47.25" x14ac:dyDescent="0.2">
      <c r="A23" s="1" t="s">
        <v>85</v>
      </c>
      <c r="B23" s="5" t="s">
        <v>72</v>
      </c>
      <c r="C23" s="4" t="s">
        <v>54</v>
      </c>
      <c r="D23" s="5" t="s">
        <v>31</v>
      </c>
      <c r="E23" s="5" t="s">
        <v>89</v>
      </c>
      <c r="F23" s="11">
        <v>154636</v>
      </c>
      <c r="G23" s="11">
        <v>61854</v>
      </c>
      <c r="H23" s="41">
        <f t="shared" si="0"/>
        <v>0.39999741328021937</v>
      </c>
      <c r="I23" s="13">
        <v>92782</v>
      </c>
      <c r="J23" s="41">
        <f t="shared" si="1"/>
        <v>0.60000258671978068</v>
      </c>
      <c r="K23" s="32">
        <v>633</v>
      </c>
      <c r="L23" s="33">
        <v>13511</v>
      </c>
      <c r="M23" s="32" t="s">
        <v>25</v>
      </c>
      <c r="N23" s="34"/>
    </row>
    <row r="24" spans="1:14" s="39" customFormat="1" ht="15.75" x14ac:dyDescent="0.2">
      <c r="A24" s="1"/>
      <c r="B24" s="54" t="s">
        <v>14</v>
      </c>
      <c r="C24" s="54"/>
      <c r="D24" s="5"/>
      <c r="E24" s="5"/>
      <c r="F24" s="11">
        <f>SUM(F17:F23)</f>
        <v>470482</v>
      </c>
      <c r="G24" s="11">
        <f>SUM(G17:G23)</f>
        <v>248141</v>
      </c>
      <c r="H24" s="41">
        <f t="shared" si="0"/>
        <v>0.52741868976921535</v>
      </c>
      <c r="I24" s="13">
        <f>SUM(I17:I23)</f>
        <v>222341</v>
      </c>
      <c r="J24" s="41">
        <f t="shared" si="1"/>
        <v>0.47258131023078459</v>
      </c>
      <c r="K24" s="34"/>
      <c r="L24" s="34"/>
      <c r="M24" s="34"/>
      <c r="N24" s="34"/>
    </row>
    <row r="25" spans="1:14" s="12" customFormat="1" ht="18.75" x14ac:dyDescent="0.3">
      <c r="A25" s="19"/>
      <c r="B25" s="44" t="s">
        <v>15</v>
      </c>
      <c r="C25" s="44"/>
      <c r="D25" s="44"/>
      <c r="E25" s="44"/>
      <c r="F25" s="20">
        <f>F24+F15+F11+F8</f>
        <v>928596</v>
      </c>
      <c r="G25" s="20">
        <f>G24+G15+G11+G8</f>
        <v>477017</v>
      </c>
      <c r="H25" s="21">
        <f>G25/F25</f>
        <v>0.51369702217110558</v>
      </c>
      <c r="I25" s="20">
        <f>I24+I15+I11+I8</f>
        <v>451579</v>
      </c>
      <c r="J25" s="22">
        <f>I25/F25</f>
        <v>0.48630297782889437</v>
      </c>
      <c r="K25" s="19"/>
      <c r="L25" s="19"/>
      <c r="M25" s="19"/>
      <c r="N25" s="19"/>
    </row>
    <row r="26" spans="1:14" x14ac:dyDescent="0.2">
      <c r="F26" s="15"/>
      <c r="G26" s="15"/>
      <c r="H26" s="15"/>
      <c r="I26" s="15"/>
    </row>
    <row r="37" spans="8:8" x14ac:dyDescent="0.2">
      <c r="H37" s="24"/>
    </row>
  </sheetData>
  <mergeCells count="21">
    <mergeCell ref="A1:L1"/>
    <mergeCell ref="K2:K3"/>
    <mergeCell ref="L2:L3"/>
    <mergeCell ref="E2:E3"/>
    <mergeCell ref="C2:C3"/>
    <mergeCell ref="G2:J2"/>
    <mergeCell ref="F2:F3"/>
    <mergeCell ref="A2:A3"/>
    <mergeCell ref="B2:B3"/>
    <mergeCell ref="D2:D3"/>
    <mergeCell ref="B25:E25"/>
    <mergeCell ref="B11:D11"/>
    <mergeCell ref="B15:D15"/>
    <mergeCell ref="B8:D8"/>
    <mergeCell ref="A16:N16"/>
    <mergeCell ref="M2:M3"/>
    <mergeCell ref="B24:C24"/>
    <mergeCell ref="N2:N3"/>
    <mergeCell ref="A4:N4"/>
    <mergeCell ref="A9:N9"/>
    <mergeCell ref="A12:N12"/>
  </mergeCells>
  <phoneticPr fontId="0" type="noConversion"/>
  <pageMargins left="0.75" right="0.75" top="1" bottom="1" header="0.5" footer="0.5"/>
  <pageSetup paperSize="9" scale="6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Викусик</cp:lastModifiedBy>
  <cp:lastPrinted>2013-06-24T09:48:41Z</cp:lastPrinted>
  <dcterms:created xsi:type="dcterms:W3CDTF">1996-10-08T23:32:33Z</dcterms:created>
  <dcterms:modified xsi:type="dcterms:W3CDTF">2013-06-27T08:33:46Z</dcterms:modified>
</cp:coreProperties>
</file>